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8460" windowHeight="7056" activeTab="0"/>
  </bookViews>
  <sheets>
    <sheet name="Spreadsheet" sheetId="1" r:id="rId1"/>
    <sheet name="Example" sheetId="2" r:id="rId2"/>
    <sheet name="Factors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<sst xmlns="http://schemas.openxmlformats.org/spreadsheetml/2006/main" count="134" uniqueCount="73">
  <si>
    <t>Measure distances in metres</t>
  </si>
  <si>
    <t>Quantities you measure/ look up</t>
  </si>
  <si>
    <t>WINDOWS</t>
  </si>
  <si>
    <t>Measurements</t>
  </si>
  <si>
    <t>A</t>
  </si>
  <si>
    <t>If hedge at right angles to window, write 1 here</t>
  </si>
  <si>
    <t>B</t>
  </si>
  <si>
    <t>If hedge at 45 degrees to window, write 1.5 here</t>
  </si>
  <si>
    <t>Uncorrected action hedge height for windows</t>
  </si>
  <si>
    <t>C</t>
  </si>
  <si>
    <t>Amendments</t>
  </si>
  <si>
    <t>Enter height of floor above ground, else enter zero</t>
  </si>
  <si>
    <t>D</t>
  </si>
  <si>
    <t>If site sloping or stepped, enter height of base of window wall</t>
  </si>
  <si>
    <t xml:space="preserve">above base of hedge (negative number if hedge is higher) </t>
  </si>
  <si>
    <t>E</t>
  </si>
  <si>
    <t>Corrected action hedge height for windows</t>
  </si>
  <si>
    <t>F</t>
  </si>
  <si>
    <t>GARDEN</t>
  </si>
  <si>
    <t>If the garden is not rectangular, enter -</t>
  </si>
  <si>
    <t>G</t>
  </si>
  <si>
    <t>H</t>
  </si>
  <si>
    <t>J</t>
  </si>
  <si>
    <t>Orientation</t>
  </si>
  <si>
    <t>K</t>
  </si>
  <si>
    <t>Uncorrected action hedge height</t>
  </si>
  <si>
    <t>L</t>
  </si>
  <si>
    <t>M</t>
  </si>
  <si>
    <t>Distance between hedge and reference point</t>
  </si>
  <si>
    <t>N</t>
  </si>
  <si>
    <t xml:space="preserve"> for slope calculation</t>
  </si>
  <si>
    <t>If garden slopes, enter height that a point in the garden</t>
  </si>
  <si>
    <t>P</t>
  </si>
  <si>
    <t>Corrected action hedge height for garden</t>
  </si>
  <si>
    <t>Q</t>
  </si>
  <si>
    <t>(K ÷ L) + 1</t>
  </si>
  <si>
    <t>(M + N + P)</t>
  </si>
  <si>
    <t>Area of garden (see section 4.2)</t>
  </si>
  <si>
    <t>Factor from Table 1 (section 4.2)</t>
  </si>
  <si>
    <t>If hedge opposite window (or to south side</t>
  </si>
  <si>
    <t xml:space="preserve"> of a window that faces within 30 deg S of E or W), write 2 here</t>
  </si>
  <si>
    <t>EXAMPLE CALCULATION (Section 6, Figure 10)</t>
  </si>
  <si>
    <t>Effective hedge length (see Figure 3)</t>
  </si>
  <si>
    <t>(E + F + H)</t>
  </si>
  <si>
    <t xml:space="preserve"> If hedge over 1 metre back from boundary, enter distance</t>
  </si>
  <si>
    <t>Hedge set back from boundary (section 4.3.1)</t>
  </si>
  <si>
    <t>Slopes (section 4.3.2)</t>
  </si>
  <si>
    <t>A SPREADSHEET TO CALCULATE ACTION HEDGE HEIGHT</t>
  </si>
  <si>
    <t>Calculated values</t>
  </si>
  <si>
    <r>
      <t xml:space="preserve">             </t>
    </r>
    <r>
      <rPr>
        <sz val="10"/>
        <rFont val="Arial"/>
        <family val="2"/>
      </rPr>
      <t xml:space="preserve">                           Effective garden depth</t>
    </r>
  </si>
  <si>
    <t>Or, if the garden is rectangular, enter -</t>
  </si>
  <si>
    <t xml:space="preserve">Depth of garden   </t>
  </si>
  <si>
    <t>(A ÷ B) or C</t>
  </si>
  <si>
    <t>C'</t>
  </si>
  <si>
    <t>(C' x D)</t>
  </si>
  <si>
    <t>(C' ÷ 3)</t>
  </si>
  <si>
    <t>Compass direction of hedge from garden (S, NW etc)</t>
  </si>
  <si>
    <t>between boundary and nearest part of hedge.</t>
  </si>
  <si>
    <t>(negative number if hedge is higher).</t>
  </si>
  <si>
    <t>Factors for garden calculation</t>
  </si>
  <si>
    <t>NE</t>
  </si>
  <si>
    <t>SE</t>
  </si>
  <si>
    <t>S</t>
  </si>
  <si>
    <t>SW</t>
  </si>
  <si>
    <t>W</t>
  </si>
  <si>
    <t>NW</t>
  </si>
  <si>
    <t xml:space="preserve">Closest distance from hedge to centre of window (section 5) </t>
  </si>
  <si>
    <t>Only enter data in the green boxes</t>
  </si>
  <si>
    <t>G metres away from hedge boundary is above the base of hedge</t>
  </si>
  <si>
    <t>Enter height of floor above ground (if first or above)</t>
  </si>
  <si>
    <r>
      <t>OVERALL ACTION HEDGE HEIGHT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(Lowest of J and Q, or 2 if greater)</t>
    </r>
  </si>
  <si>
    <t>If hedge opposite window, or south of a window that faces</t>
  </si>
  <si>
    <t>within 30 deg S of E or W (see sections 5.2-3), write 2 here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</si>
</sst>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i/>
      <sz val="8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3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Fill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 vertical="center"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4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34" borderId="22" xfId="0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zoomScalePageLayoutView="0" workbookViewId="0" topLeftCell="A28">
      <selection activeCell="J62" sqref="J62"/>
    </sheetView>
  </sheetViews>
  <sheetFormatPr defaultColWidth="9.140625" defaultRowHeight="12.75"/>
  <cols>
    <col min="1" max="1" width="50.140625" style="0" customWidth="1"/>
    <col min="2" max="2" width="2.00390625" style="0" customWidth="1"/>
    <col min="3" max="3" width="4.8515625" style="0" customWidth="1"/>
    <col min="4" max="4" width="8.8515625" style="0" customWidth="1"/>
    <col min="5" max="5" width="4.140625" style="0" customWidth="1"/>
    <col min="6" max="6" width="4.8515625" style="0" customWidth="1"/>
    <col min="7" max="7" width="8.8515625" style="0" customWidth="1"/>
    <col min="8" max="8" width="4.140625" style="0" customWidth="1"/>
  </cols>
  <sheetData>
    <row r="1" ht="15">
      <c r="A1" s="1" t="s">
        <v>47</v>
      </c>
    </row>
    <row r="2" ht="12.75">
      <c r="A2" s="45" t="s">
        <v>67</v>
      </c>
    </row>
    <row r="3" spans="1:8" ht="25.5" customHeight="1" thickBot="1">
      <c r="A3" t="s">
        <v>0</v>
      </c>
      <c r="C3" s="54" t="s">
        <v>1</v>
      </c>
      <c r="D3" s="54"/>
      <c r="E3" s="54"/>
      <c r="F3" s="54" t="s">
        <v>48</v>
      </c>
      <c r="G3" s="54"/>
      <c r="H3" s="54"/>
    </row>
    <row r="4" spans="1:10" ht="12.75">
      <c r="A4" s="2" t="s">
        <v>18</v>
      </c>
      <c r="B4" s="3"/>
      <c r="C4" s="9"/>
      <c r="D4" s="10"/>
      <c r="E4" s="8"/>
      <c r="F4" s="9"/>
      <c r="G4" s="10"/>
      <c r="H4" s="8"/>
      <c r="J4" s="6"/>
    </row>
    <row r="5" spans="1:10" ht="13.5" customHeight="1" thickBot="1">
      <c r="A5" s="7" t="s">
        <v>19</v>
      </c>
      <c r="B5" s="8"/>
      <c r="C5" s="9"/>
      <c r="D5" s="10"/>
      <c r="E5" s="8"/>
      <c r="F5" s="9"/>
      <c r="G5" s="10"/>
      <c r="H5" s="8"/>
      <c r="J5" s="6"/>
    </row>
    <row r="6" spans="1:14" ht="13.5" thickBot="1">
      <c r="A6" s="11" t="s">
        <v>37</v>
      </c>
      <c r="B6" s="12"/>
      <c r="C6" s="11"/>
      <c r="D6" s="53">
        <v>380</v>
      </c>
      <c r="E6" s="8" t="s">
        <v>4</v>
      </c>
      <c r="F6" s="9"/>
      <c r="G6" s="10"/>
      <c r="H6" s="8"/>
      <c r="I6" s="13"/>
      <c r="J6" s="13"/>
      <c r="K6" s="13"/>
      <c r="L6" s="13"/>
      <c r="M6" s="13"/>
      <c r="N6" s="13"/>
    </row>
    <row r="7" spans="1:14" ht="13.5" thickBot="1">
      <c r="A7" s="11"/>
      <c r="B7" s="12"/>
      <c r="C7" s="11"/>
      <c r="D7" s="10"/>
      <c r="E7" s="8"/>
      <c r="F7" s="9"/>
      <c r="G7" s="10"/>
      <c r="H7" s="8"/>
      <c r="I7" s="13"/>
      <c r="J7" s="13"/>
      <c r="K7" s="13"/>
      <c r="L7" s="13"/>
      <c r="M7" s="13"/>
      <c r="N7" s="13"/>
    </row>
    <row r="8" spans="1:8" ht="13.5" thickBot="1">
      <c r="A8" s="11" t="s">
        <v>42</v>
      </c>
      <c r="B8" s="12"/>
      <c r="C8" s="11"/>
      <c r="D8" s="53">
        <v>24</v>
      </c>
      <c r="E8" s="8" t="s">
        <v>6</v>
      </c>
      <c r="F8" s="9"/>
      <c r="G8" s="10"/>
      <c r="H8" s="8"/>
    </row>
    <row r="9" spans="1:8" ht="13.5" thickBot="1">
      <c r="A9" s="7" t="s">
        <v>50</v>
      </c>
      <c r="B9" s="12"/>
      <c r="C9" s="11"/>
      <c r="D9" s="10"/>
      <c r="E9" s="8"/>
      <c r="F9" s="9"/>
      <c r="G9" s="10"/>
      <c r="H9" s="8"/>
    </row>
    <row r="10" spans="1:8" ht="13.5" thickBot="1">
      <c r="A10" s="11" t="s">
        <v>51</v>
      </c>
      <c r="B10" s="12"/>
      <c r="C10" s="11"/>
      <c r="D10" s="53"/>
      <c r="E10" s="8" t="s">
        <v>9</v>
      </c>
      <c r="F10" s="9"/>
      <c r="G10" s="10"/>
      <c r="H10" s="8"/>
    </row>
    <row r="11" spans="1:8" ht="13.5" thickBot="1">
      <c r="A11" s="7"/>
      <c r="B11" s="27"/>
      <c r="C11" s="28"/>
      <c r="D11" s="10"/>
      <c r="E11" s="8"/>
      <c r="F11" s="9"/>
      <c r="G11" s="14" t="s">
        <v>52</v>
      </c>
      <c r="H11" s="8"/>
    </row>
    <row r="12" spans="1:8" ht="13.5" thickBot="1">
      <c r="A12" s="44" t="s">
        <v>49</v>
      </c>
      <c r="B12" s="12"/>
      <c r="C12" s="11"/>
      <c r="D12" s="10"/>
      <c r="E12" s="8"/>
      <c r="F12" s="9"/>
      <c r="G12" s="49">
        <f>IF(D10=0,IF(AND(D6&lt;&gt;0,D8&lt;&gt;0),D6/D8,""),D10)</f>
        <v>15.833333333333334</v>
      </c>
      <c r="H12" s="8" t="s">
        <v>53</v>
      </c>
    </row>
    <row r="13" spans="1:8" ht="3.75" customHeight="1">
      <c r="A13" s="15"/>
      <c r="B13" s="16"/>
      <c r="C13" s="15"/>
      <c r="D13" s="17"/>
      <c r="E13" s="19"/>
      <c r="F13" s="18"/>
      <c r="G13" s="17"/>
      <c r="H13" s="19"/>
    </row>
    <row r="14" spans="1:12" ht="13.5" thickBot="1">
      <c r="A14" s="7" t="s">
        <v>23</v>
      </c>
      <c r="B14" s="27"/>
      <c r="C14" s="28"/>
      <c r="D14" s="10"/>
      <c r="E14" s="8"/>
      <c r="F14" s="9"/>
      <c r="G14" s="10"/>
      <c r="H14" s="8"/>
      <c r="I14" s="13"/>
      <c r="J14" s="13"/>
      <c r="K14" s="13"/>
      <c r="L14" s="13"/>
    </row>
    <row r="15" spans="1:12" ht="13.5" thickBot="1">
      <c r="A15" s="11" t="s">
        <v>56</v>
      </c>
      <c r="B15" s="27"/>
      <c r="C15" s="28"/>
      <c r="D15" s="53" t="s">
        <v>64</v>
      </c>
      <c r="E15" s="8"/>
      <c r="F15" s="9"/>
      <c r="G15" s="10"/>
      <c r="H15" s="8"/>
      <c r="I15" s="13"/>
      <c r="J15" s="13"/>
      <c r="K15" s="13"/>
      <c r="L15" s="13"/>
    </row>
    <row r="16" spans="1:8" ht="13.5" customHeight="1" thickBot="1">
      <c r="A16" s="11"/>
      <c r="B16" s="12"/>
      <c r="C16" s="11"/>
      <c r="F16" s="9"/>
      <c r="G16" s="10"/>
      <c r="H16" s="8"/>
    </row>
    <row r="17" spans="1:8" ht="13.5" thickBot="1">
      <c r="A17" s="11" t="s">
        <v>38</v>
      </c>
      <c r="B17" s="12"/>
      <c r="C17" s="11"/>
      <c r="F17" s="9"/>
      <c r="G17" s="49">
        <f>IF(D15=0,"",VLOOKUP(D15,Factors!A3:B10,2,FALSE))</f>
        <v>0.35</v>
      </c>
      <c r="H17" s="8" t="s">
        <v>12</v>
      </c>
    </row>
    <row r="18" spans="1:8" ht="13.5" thickBot="1">
      <c r="A18" s="28"/>
      <c r="B18" s="27"/>
      <c r="C18" s="28"/>
      <c r="D18" s="10"/>
      <c r="E18" s="8"/>
      <c r="F18" s="9"/>
      <c r="G18" s="14" t="s">
        <v>54</v>
      </c>
      <c r="H18" s="8"/>
    </row>
    <row r="19" spans="1:8" ht="13.5" thickBot="1">
      <c r="A19" s="11" t="s">
        <v>25</v>
      </c>
      <c r="B19" s="12"/>
      <c r="C19" s="11"/>
      <c r="D19" s="10"/>
      <c r="E19" s="8"/>
      <c r="F19" s="9"/>
      <c r="G19" s="49">
        <f>IF(AND(G12&lt;&gt;"",G17&lt;&gt;""),G12*G17,"")</f>
        <v>5.541666666666667</v>
      </c>
      <c r="H19" s="8" t="s">
        <v>15</v>
      </c>
    </row>
    <row r="20" spans="1:8" ht="3.75" customHeight="1">
      <c r="A20" s="15"/>
      <c r="B20" s="16"/>
      <c r="C20" s="15"/>
      <c r="D20" s="17"/>
      <c r="E20" s="19"/>
      <c r="F20" s="18"/>
      <c r="G20" s="17"/>
      <c r="H20" s="19"/>
    </row>
    <row r="21" spans="1:14" ht="12.75">
      <c r="A21" s="7" t="s">
        <v>45</v>
      </c>
      <c r="B21" s="27"/>
      <c r="C21" s="28"/>
      <c r="D21" s="10"/>
      <c r="E21" s="8"/>
      <c r="F21" s="9"/>
      <c r="G21" s="10"/>
      <c r="H21" s="8"/>
      <c r="I21" s="13"/>
      <c r="J21" s="13"/>
      <c r="K21" s="13"/>
      <c r="L21" s="13"/>
      <c r="M21" s="13"/>
      <c r="N21" s="13"/>
    </row>
    <row r="22" spans="1:8" ht="13.5" thickBot="1">
      <c r="A22" s="11" t="s">
        <v>44</v>
      </c>
      <c r="B22" s="12"/>
      <c r="C22" s="11"/>
      <c r="D22" s="10"/>
      <c r="E22" s="8"/>
      <c r="F22" s="9"/>
      <c r="G22" s="10"/>
      <c r="H22" s="8"/>
    </row>
    <row r="23" spans="1:8" ht="13.5" thickBot="1">
      <c r="A23" s="11" t="s">
        <v>57</v>
      </c>
      <c r="B23" s="12"/>
      <c r="C23" s="11"/>
      <c r="D23" s="53">
        <v>0</v>
      </c>
      <c r="E23" s="8" t="s">
        <v>17</v>
      </c>
      <c r="F23" s="9"/>
      <c r="G23" s="10"/>
      <c r="H23" s="8"/>
    </row>
    <row r="24" spans="1:13" ht="3.75" customHeight="1">
      <c r="A24" s="15"/>
      <c r="B24" s="16"/>
      <c r="C24" s="15"/>
      <c r="D24" s="17"/>
      <c r="E24" s="19"/>
      <c r="F24" s="18"/>
      <c r="G24" s="17"/>
      <c r="H24" s="19"/>
      <c r="I24" s="20"/>
      <c r="J24" s="13"/>
      <c r="K24" s="13"/>
      <c r="L24" s="13"/>
      <c r="M24" s="13"/>
    </row>
    <row r="25" spans="1:8" ht="13.5" thickBot="1">
      <c r="A25" s="7" t="s">
        <v>46</v>
      </c>
      <c r="B25" s="27"/>
      <c r="C25" s="28"/>
      <c r="D25" s="10"/>
      <c r="E25" s="8"/>
      <c r="F25" s="9"/>
      <c r="G25" s="14" t="s">
        <v>55</v>
      </c>
      <c r="H25" s="8"/>
    </row>
    <row r="26" spans="1:8" ht="13.5" thickBot="1">
      <c r="A26" s="11" t="s">
        <v>28</v>
      </c>
      <c r="B26" s="12"/>
      <c r="C26" s="11"/>
      <c r="D26" s="10"/>
      <c r="E26" s="8"/>
      <c r="F26" s="9"/>
      <c r="G26" s="49">
        <f>IF(G12="","",G12/3)</f>
        <v>5.277777777777778</v>
      </c>
      <c r="H26" s="8" t="s">
        <v>20</v>
      </c>
    </row>
    <row r="27" spans="1:8" ht="12.75">
      <c r="A27" s="11" t="s">
        <v>30</v>
      </c>
      <c r="B27" s="12"/>
      <c r="C27" s="11"/>
      <c r="D27" s="10"/>
      <c r="E27" s="8"/>
      <c r="F27" s="9"/>
      <c r="G27" s="10"/>
      <c r="H27" s="8"/>
    </row>
    <row r="28" spans="1:8" ht="12.75">
      <c r="A28" s="28"/>
      <c r="B28" s="27"/>
      <c r="C28" s="28"/>
      <c r="D28" s="10"/>
      <c r="E28" s="8"/>
      <c r="F28" s="9"/>
      <c r="G28" s="10"/>
      <c r="H28" s="8"/>
    </row>
    <row r="29" spans="1:8" ht="12.75">
      <c r="A29" s="11" t="s">
        <v>31</v>
      </c>
      <c r="B29" s="12"/>
      <c r="C29" s="11"/>
      <c r="D29" s="10"/>
      <c r="E29" s="8"/>
      <c r="F29" s="9"/>
      <c r="G29" s="10"/>
      <c r="H29" s="8"/>
    </row>
    <row r="30" spans="1:8" ht="13.5" thickBot="1">
      <c r="A30" s="11" t="s">
        <v>68</v>
      </c>
      <c r="B30" s="12"/>
      <c r="C30" s="11"/>
      <c r="D30" s="10"/>
      <c r="E30" s="8"/>
      <c r="F30" s="9"/>
      <c r="G30" s="10"/>
      <c r="H30" s="8"/>
    </row>
    <row r="31" spans="1:8" ht="13.5" thickBot="1">
      <c r="A31" s="11" t="s">
        <v>58</v>
      </c>
      <c r="B31" s="12"/>
      <c r="C31" s="11"/>
      <c r="D31" s="53">
        <v>0</v>
      </c>
      <c r="E31" s="8" t="s">
        <v>21</v>
      </c>
      <c r="F31" s="9"/>
      <c r="G31" s="10"/>
      <c r="H31" s="8"/>
    </row>
    <row r="32" spans="1:8" ht="3.75" customHeight="1">
      <c r="A32" s="15"/>
      <c r="B32" s="16"/>
      <c r="C32" s="15"/>
      <c r="D32" s="17"/>
      <c r="E32" s="19"/>
      <c r="F32" s="18"/>
      <c r="G32" s="17"/>
      <c r="H32" s="19"/>
    </row>
    <row r="33" spans="1:8" ht="13.5" thickBot="1">
      <c r="A33" s="28"/>
      <c r="B33" s="27"/>
      <c r="C33" s="28"/>
      <c r="D33" s="10"/>
      <c r="E33" s="8"/>
      <c r="F33" s="9"/>
      <c r="G33" s="14" t="s">
        <v>43</v>
      </c>
      <c r="H33" s="8"/>
    </row>
    <row r="34" spans="1:8" ht="13.5" thickBot="1">
      <c r="A34" s="11" t="s">
        <v>33</v>
      </c>
      <c r="B34" s="12"/>
      <c r="C34" s="11"/>
      <c r="D34" s="10"/>
      <c r="E34" s="8"/>
      <c r="F34" s="9"/>
      <c r="G34" s="50">
        <f>IF(G19="","",G19+D23+D31)</f>
        <v>5.541666666666667</v>
      </c>
      <c r="H34" s="8" t="s">
        <v>22</v>
      </c>
    </row>
    <row r="35" spans="1:8" ht="5.25" customHeight="1" thickBot="1">
      <c r="A35" s="21"/>
      <c r="B35" s="22"/>
      <c r="C35" s="11"/>
      <c r="D35" s="10"/>
      <c r="E35" s="8"/>
      <c r="F35" s="9"/>
      <c r="G35" s="29"/>
      <c r="H35" s="8"/>
    </row>
    <row r="36" spans="1:8" ht="12.75" customHeight="1" thickBot="1">
      <c r="A36" s="30"/>
      <c r="B36" s="30"/>
      <c r="C36" s="30"/>
      <c r="D36" s="26"/>
      <c r="E36" s="26"/>
      <c r="F36" s="26"/>
      <c r="G36" s="26"/>
      <c r="H36" s="26"/>
    </row>
    <row r="37" spans="1:8" ht="12.75">
      <c r="A37" s="2" t="s">
        <v>2</v>
      </c>
      <c r="B37" s="3"/>
      <c r="C37" s="4"/>
      <c r="D37" s="5"/>
      <c r="E37" s="3"/>
      <c r="F37" s="4"/>
      <c r="G37" s="5"/>
      <c r="H37" s="3"/>
    </row>
    <row r="38" spans="1:8" ht="13.5" thickBot="1">
      <c r="A38" s="7" t="s">
        <v>3</v>
      </c>
      <c r="B38" s="8"/>
      <c r="C38" s="9"/>
      <c r="D38" s="10"/>
      <c r="E38" s="8"/>
      <c r="F38" s="9"/>
      <c r="G38" s="10"/>
      <c r="H38" s="8"/>
    </row>
    <row r="39" spans="1:8" ht="13.5" thickBot="1">
      <c r="A39" s="11" t="s">
        <v>66</v>
      </c>
      <c r="B39" s="12"/>
      <c r="C39" s="11"/>
      <c r="D39" s="53">
        <v>2.6</v>
      </c>
      <c r="E39" s="8" t="s">
        <v>24</v>
      </c>
      <c r="F39" s="9"/>
      <c r="G39" s="10"/>
      <c r="H39" s="8"/>
    </row>
    <row r="40" spans="1:8" ht="5.25" customHeight="1">
      <c r="A40" s="9"/>
      <c r="B40" s="8"/>
      <c r="C40" s="9"/>
      <c r="D40" s="10"/>
      <c r="E40" s="8"/>
      <c r="F40" s="9"/>
      <c r="G40" s="10"/>
      <c r="H40" s="8"/>
    </row>
    <row r="41" spans="1:8" ht="13.5" customHeight="1">
      <c r="A41" s="11" t="s">
        <v>71</v>
      </c>
      <c r="B41" s="8"/>
      <c r="C41" s="9"/>
      <c r="D41" s="10"/>
      <c r="E41" s="8"/>
      <c r="F41" s="9"/>
      <c r="G41" s="10"/>
      <c r="H41" s="8"/>
    </row>
    <row r="42" spans="1:8" ht="13.5" thickBot="1">
      <c r="A42" s="11" t="s">
        <v>72</v>
      </c>
      <c r="B42" s="12"/>
      <c r="C42" s="11"/>
      <c r="D42" s="10"/>
      <c r="E42" s="8"/>
      <c r="F42" s="9"/>
      <c r="G42" s="10"/>
      <c r="H42" s="8"/>
    </row>
    <row r="43" spans="1:8" ht="13.5" thickBot="1">
      <c r="A43" s="11" t="s">
        <v>5</v>
      </c>
      <c r="B43" s="12"/>
      <c r="C43" s="11"/>
      <c r="D43" s="53">
        <v>1</v>
      </c>
      <c r="E43" s="8" t="s">
        <v>26</v>
      </c>
      <c r="F43" s="9"/>
      <c r="G43" s="10"/>
      <c r="H43" s="8"/>
    </row>
    <row r="44" spans="1:8" ht="12.75">
      <c r="A44" s="11" t="s">
        <v>7</v>
      </c>
      <c r="B44" s="12"/>
      <c r="C44" s="11"/>
      <c r="D44" s="10"/>
      <c r="E44" s="8"/>
      <c r="F44" s="9"/>
      <c r="G44" s="10"/>
      <c r="H44" s="8"/>
    </row>
    <row r="45" spans="1:8" ht="13.5" customHeight="1" thickBot="1">
      <c r="A45" s="11"/>
      <c r="B45" s="12"/>
      <c r="C45" s="11"/>
      <c r="D45" s="10"/>
      <c r="E45" s="8"/>
      <c r="F45" s="9"/>
      <c r="G45" s="14" t="s">
        <v>35</v>
      </c>
      <c r="H45" s="8"/>
    </row>
    <row r="46" spans="1:8" ht="13.5" thickBot="1">
      <c r="A46" s="11" t="s">
        <v>8</v>
      </c>
      <c r="B46" s="12"/>
      <c r="C46" s="11"/>
      <c r="D46" s="10"/>
      <c r="E46" s="8"/>
      <c r="F46" s="9"/>
      <c r="G46" s="49">
        <f>IF(AND(D39&lt;&gt;0,D43&lt;&gt;0),D39/D43+1,"")</f>
        <v>3.6</v>
      </c>
      <c r="H46" s="8" t="s">
        <v>27</v>
      </c>
    </row>
    <row r="47" spans="1:8" ht="3.75" customHeight="1">
      <c r="A47" s="15"/>
      <c r="B47" s="16"/>
      <c r="C47" s="15"/>
      <c r="D47" s="17"/>
      <c r="E47" s="17"/>
      <c r="F47" s="18"/>
      <c r="G47" s="17"/>
      <c r="H47" s="19"/>
    </row>
    <row r="48" spans="1:8" ht="13.5" thickBot="1">
      <c r="A48" s="7" t="s">
        <v>10</v>
      </c>
      <c r="B48" s="12"/>
      <c r="C48" s="11"/>
      <c r="D48" s="10"/>
      <c r="E48" s="8"/>
      <c r="F48" s="9"/>
      <c r="G48" s="10"/>
      <c r="H48" s="8"/>
    </row>
    <row r="49" spans="1:8" ht="13.5" thickBot="1">
      <c r="A49" s="11" t="s">
        <v>69</v>
      </c>
      <c r="B49" s="12"/>
      <c r="C49" s="11"/>
      <c r="D49" s="53">
        <v>0</v>
      </c>
      <c r="E49" s="8" t="s">
        <v>29</v>
      </c>
      <c r="H49" s="8"/>
    </row>
    <row r="50" spans="1:12" ht="12.75">
      <c r="A50" s="9"/>
      <c r="B50" s="8"/>
      <c r="C50" s="9"/>
      <c r="D50" s="10"/>
      <c r="E50" s="8"/>
      <c r="F50" s="9"/>
      <c r="G50" s="10"/>
      <c r="H50" s="8"/>
      <c r="I50" s="13"/>
      <c r="J50" s="13"/>
      <c r="K50" s="13"/>
      <c r="L50" s="13"/>
    </row>
    <row r="51" spans="1:8" ht="13.5" thickBot="1">
      <c r="A51" s="11" t="s">
        <v>13</v>
      </c>
      <c r="B51" s="8"/>
      <c r="C51" s="9"/>
      <c r="D51" s="10"/>
      <c r="E51" s="8"/>
      <c r="F51" s="9"/>
      <c r="G51" s="10"/>
      <c r="H51" s="8"/>
    </row>
    <row r="52" spans="1:8" ht="13.5" thickBot="1">
      <c r="A52" s="11" t="s">
        <v>14</v>
      </c>
      <c r="B52" s="12"/>
      <c r="C52" s="11"/>
      <c r="D52" s="53">
        <v>0.5</v>
      </c>
      <c r="E52" s="8" t="s">
        <v>32</v>
      </c>
      <c r="F52" s="9"/>
      <c r="G52" s="10"/>
      <c r="H52" s="8"/>
    </row>
    <row r="53" spans="1:8" ht="13.5" thickBot="1">
      <c r="A53" s="9"/>
      <c r="B53" s="8"/>
      <c r="C53" s="9"/>
      <c r="D53" s="10"/>
      <c r="E53" s="8"/>
      <c r="F53" s="9"/>
      <c r="G53" s="14" t="s">
        <v>36</v>
      </c>
      <c r="H53" s="8"/>
    </row>
    <row r="54" spans="1:8" ht="13.5" thickBot="1">
      <c r="A54" s="11" t="s">
        <v>16</v>
      </c>
      <c r="B54" s="12"/>
      <c r="C54" s="11"/>
      <c r="D54" s="10"/>
      <c r="E54" s="8"/>
      <c r="F54" s="9"/>
      <c r="G54" s="50">
        <f>IF(G46="","",G46+D49+D52)</f>
        <v>4.1</v>
      </c>
      <c r="H54" s="8" t="s">
        <v>34</v>
      </c>
    </row>
    <row r="55" spans="1:8" ht="3.75" customHeight="1" thickBot="1">
      <c r="A55" s="21"/>
      <c r="B55" s="22"/>
      <c r="C55" s="21"/>
      <c r="D55" s="23"/>
      <c r="E55" s="24"/>
      <c r="F55" s="25"/>
      <c r="G55" s="23"/>
      <c r="H55" s="24"/>
    </row>
    <row r="56" spans="1:8" ht="4.5" customHeight="1" thickBot="1">
      <c r="A56" s="30"/>
      <c r="B56" s="30"/>
      <c r="C56" s="30"/>
      <c r="D56" s="26"/>
      <c r="E56" s="26"/>
      <c r="F56" s="26"/>
      <c r="G56" s="26"/>
      <c r="H56" s="26"/>
    </row>
    <row r="57" spans="1:8" ht="4.5" customHeight="1" thickBot="1">
      <c r="A57" s="31"/>
      <c r="B57" s="32"/>
      <c r="C57" s="32"/>
      <c r="D57" s="33"/>
      <c r="E57" s="33"/>
      <c r="F57" s="33"/>
      <c r="G57" s="33"/>
      <c r="H57" s="34"/>
    </row>
    <row r="58" spans="1:8" ht="24.75" customHeight="1" thickBot="1" thickTop="1">
      <c r="A58" s="35"/>
      <c r="B58" s="36"/>
      <c r="C58" s="37"/>
      <c r="D58" s="36"/>
      <c r="E58" s="36"/>
      <c r="F58" s="38" t="s">
        <v>70</v>
      </c>
      <c r="G58" s="51">
        <f>IF(AND(G54="",G34=""),"",MAX(MIN(G34,G54),2))</f>
        <v>4.1</v>
      </c>
      <c r="H58" s="39"/>
    </row>
    <row r="59" spans="1:8" ht="5.25" customHeight="1" thickBot="1" thickTop="1">
      <c r="A59" s="40"/>
      <c r="B59" s="41"/>
      <c r="C59" s="41"/>
      <c r="D59" s="42"/>
      <c r="E59" s="42"/>
      <c r="F59" s="42"/>
      <c r="G59" s="42"/>
      <c r="H59" s="43"/>
    </row>
    <row r="62" ht="25.5" customHeight="1"/>
    <row r="73" ht="3.75" customHeight="1"/>
    <row r="92" ht="3.75" customHeight="1"/>
    <row r="98" ht="3.75" customHeight="1"/>
    <row r="102" ht="3.75" customHeight="1"/>
    <row r="110" ht="3.75" customHeight="1"/>
    <row r="113" ht="3.75" customHeight="1"/>
    <row r="114" ht="3.75" customHeight="1"/>
  </sheetData>
  <sheetProtection sheet="1" objects="1" scenarios="1"/>
  <mergeCells count="2">
    <mergeCell ref="C3:E3"/>
    <mergeCell ref="F3:H3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="75" zoomScaleNormal="75" zoomScaleSheetLayoutView="100" zoomScalePageLayoutView="0" workbookViewId="0" topLeftCell="A1">
      <selection activeCell="G58" sqref="G58"/>
    </sheetView>
  </sheetViews>
  <sheetFormatPr defaultColWidth="9.140625" defaultRowHeight="12.75"/>
  <cols>
    <col min="1" max="1" width="50.140625" style="0" customWidth="1"/>
    <col min="2" max="2" width="2.00390625" style="0" customWidth="1"/>
    <col min="3" max="3" width="4.8515625" style="0" customWidth="1"/>
    <col min="4" max="4" width="8.8515625" style="0" customWidth="1"/>
    <col min="5" max="5" width="4.140625" style="0" customWidth="1"/>
    <col min="6" max="6" width="4.8515625" style="0" customWidth="1"/>
    <col min="7" max="7" width="8.8515625" style="0" customWidth="1"/>
    <col min="8" max="8" width="4.140625" style="0" customWidth="1"/>
  </cols>
  <sheetData>
    <row r="1" ht="15">
      <c r="A1" s="1" t="s">
        <v>41</v>
      </c>
    </row>
    <row r="3" spans="1:8" ht="25.5" customHeight="1" thickBot="1">
      <c r="A3" t="s">
        <v>0</v>
      </c>
      <c r="C3" s="54" t="s">
        <v>1</v>
      </c>
      <c r="D3" s="54"/>
      <c r="E3" s="54"/>
      <c r="F3" s="54" t="s">
        <v>48</v>
      </c>
      <c r="G3" s="54"/>
      <c r="H3" s="54"/>
    </row>
    <row r="4" spans="1:10" ht="12.75">
      <c r="A4" s="2" t="s">
        <v>18</v>
      </c>
      <c r="B4" s="3"/>
      <c r="C4" s="9"/>
      <c r="D4" s="10"/>
      <c r="E4" s="8"/>
      <c r="F4" s="9"/>
      <c r="G4" s="10"/>
      <c r="H4" s="8"/>
      <c r="J4" s="6"/>
    </row>
    <row r="5" spans="1:10" ht="13.5" customHeight="1" thickBot="1">
      <c r="A5" s="7" t="s">
        <v>19</v>
      </c>
      <c r="B5" s="8"/>
      <c r="C5" s="9"/>
      <c r="D5" s="10"/>
      <c r="E5" s="8"/>
      <c r="F5" s="9"/>
      <c r="G5" s="10"/>
      <c r="H5" s="8"/>
      <c r="J5" s="6"/>
    </row>
    <row r="6" spans="1:14" ht="13.5" thickBot="1">
      <c r="A6" s="11" t="s">
        <v>37</v>
      </c>
      <c r="B6" s="12"/>
      <c r="C6" s="11"/>
      <c r="D6" s="47">
        <v>75</v>
      </c>
      <c r="E6" s="8" t="s">
        <v>4</v>
      </c>
      <c r="F6" s="9"/>
      <c r="G6" s="10"/>
      <c r="H6" s="8"/>
      <c r="I6" s="13"/>
      <c r="J6" s="13"/>
      <c r="K6" s="13"/>
      <c r="L6" s="13"/>
      <c r="M6" s="13"/>
      <c r="N6" s="13"/>
    </row>
    <row r="7" spans="1:14" ht="13.5" thickBot="1">
      <c r="A7" s="11"/>
      <c r="B7" s="12"/>
      <c r="C7" s="11"/>
      <c r="D7" s="10"/>
      <c r="E7" s="8"/>
      <c r="F7" s="9"/>
      <c r="G7" s="10"/>
      <c r="H7" s="8"/>
      <c r="I7" s="13"/>
      <c r="J7" s="13"/>
      <c r="K7" s="13"/>
      <c r="L7" s="13"/>
      <c r="M7" s="13"/>
      <c r="N7" s="13"/>
    </row>
    <row r="8" spans="1:8" ht="13.5" thickBot="1">
      <c r="A8" s="11" t="s">
        <v>42</v>
      </c>
      <c r="B8" s="12"/>
      <c r="C8" s="11"/>
      <c r="D8" s="47">
        <v>9</v>
      </c>
      <c r="E8" s="8" t="s">
        <v>6</v>
      </c>
      <c r="F8" s="9"/>
      <c r="G8" s="10"/>
      <c r="H8" s="8"/>
    </row>
    <row r="9" spans="1:8" ht="13.5" thickBot="1">
      <c r="A9" s="7" t="s">
        <v>50</v>
      </c>
      <c r="B9" s="12"/>
      <c r="C9" s="11"/>
      <c r="D9" s="10"/>
      <c r="E9" s="8"/>
      <c r="F9" s="9"/>
      <c r="G9" s="10"/>
      <c r="H9" s="8"/>
    </row>
    <row r="10" spans="1:8" ht="13.5" thickBot="1">
      <c r="A10" s="11" t="s">
        <v>51</v>
      </c>
      <c r="B10" s="12"/>
      <c r="C10" s="11"/>
      <c r="D10" s="46"/>
      <c r="E10" s="8" t="s">
        <v>9</v>
      </c>
      <c r="F10" s="9"/>
      <c r="G10" s="10"/>
      <c r="H10" s="8"/>
    </row>
    <row r="11" spans="1:8" ht="13.5" thickBot="1">
      <c r="A11" s="7"/>
      <c r="B11" s="27"/>
      <c r="C11" s="28"/>
      <c r="D11" s="10"/>
      <c r="E11" s="8"/>
      <c r="F11" s="9"/>
      <c r="G11" s="14" t="s">
        <v>52</v>
      </c>
      <c r="H11" s="8"/>
    </row>
    <row r="12" spans="1:8" ht="13.5" thickBot="1">
      <c r="A12" s="44" t="s">
        <v>49</v>
      </c>
      <c r="B12" s="12"/>
      <c r="C12" s="11"/>
      <c r="D12" s="10"/>
      <c r="E12" s="8"/>
      <c r="F12" s="9"/>
      <c r="G12" s="48">
        <f>IF(D10=0,IF(AND(D6&lt;&gt;0,D8&lt;&gt;0),D6/D8,""),D10)</f>
        <v>8.333333333333334</v>
      </c>
      <c r="H12" s="8" t="s">
        <v>53</v>
      </c>
    </row>
    <row r="13" spans="1:8" ht="3.75" customHeight="1">
      <c r="A13" s="15"/>
      <c r="B13" s="16"/>
      <c r="C13" s="15"/>
      <c r="D13" s="17"/>
      <c r="E13" s="19"/>
      <c r="F13" s="18"/>
      <c r="G13" s="17"/>
      <c r="H13" s="19"/>
    </row>
    <row r="14" spans="1:12" ht="13.5" thickBot="1">
      <c r="A14" s="7" t="s">
        <v>23</v>
      </c>
      <c r="B14" s="27"/>
      <c r="C14" s="28"/>
      <c r="D14" s="10"/>
      <c r="E14" s="8"/>
      <c r="F14" s="9"/>
      <c r="G14" s="10"/>
      <c r="H14" s="8"/>
      <c r="I14" s="13"/>
      <c r="J14" s="13"/>
      <c r="K14" s="13"/>
      <c r="L14" s="13"/>
    </row>
    <row r="15" spans="1:8" ht="13.5" customHeight="1" thickBot="1">
      <c r="A15" s="11" t="s">
        <v>56</v>
      </c>
      <c r="B15" s="27"/>
      <c r="C15" s="28"/>
      <c r="D15" s="47" t="s">
        <v>62</v>
      </c>
      <c r="E15" s="8"/>
      <c r="F15" s="9"/>
      <c r="G15" s="10"/>
      <c r="H15" s="8"/>
    </row>
    <row r="16" spans="1:8" ht="13.5" thickBot="1">
      <c r="A16" s="11"/>
      <c r="B16" s="12"/>
      <c r="C16" s="11"/>
      <c r="F16" s="9"/>
      <c r="G16" s="10"/>
      <c r="H16" s="8"/>
    </row>
    <row r="17" spans="1:8" ht="13.5" thickBot="1">
      <c r="A17" s="11" t="s">
        <v>38</v>
      </c>
      <c r="B17" s="12"/>
      <c r="C17" s="11"/>
      <c r="F17" s="9"/>
      <c r="G17" s="48">
        <f>IF(D15=0,"",VLOOKUP(D15,Factors!A3:B10,2,FALSE))</f>
        <v>0.25</v>
      </c>
      <c r="H17" s="8" t="s">
        <v>12</v>
      </c>
    </row>
    <row r="18" spans="1:8" ht="13.5" thickBot="1">
      <c r="A18" s="28"/>
      <c r="B18" s="27"/>
      <c r="C18" s="28"/>
      <c r="D18" s="10"/>
      <c r="E18" s="8"/>
      <c r="F18" s="9"/>
      <c r="G18" s="14" t="s">
        <v>54</v>
      </c>
      <c r="H18" s="8"/>
    </row>
    <row r="19" spans="1:8" ht="13.5" thickBot="1">
      <c r="A19" s="11" t="s">
        <v>25</v>
      </c>
      <c r="B19" s="12"/>
      <c r="C19" s="11"/>
      <c r="D19" s="10"/>
      <c r="E19" s="8"/>
      <c r="F19" s="9"/>
      <c r="G19" s="49">
        <f>IF(AND(G12&lt;&gt;"",G17&lt;&gt;""),G12*G17,"")</f>
        <v>2.0833333333333335</v>
      </c>
      <c r="H19" s="8" t="s">
        <v>15</v>
      </c>
    </row>
    <row r="20" spans="1:8" ht="3.75" customHeight="1">
      <c r="A20" s="15"/>
      <c r="B20" s="16"/>
      <c r="C20" s="15"/>
      <c r="D20" s="17"/>
      <c r="E20" s="19"/>
      <c r="F20" s="18"/>
      <c r="G20" s="17"/>
      <c r="H20" s="19"/>
    </row>
    <row r="21" spans="1:14" ht="12.75">
      <c r="A21" s="7" t="s">
        <v>45</v>
      </c>
      <c r="B21" s="27"/>
      <c r="C21" s="28"/>
      <c r="D21" s="10"/>
      <c r="E21" s="8"/>
      <c r="F21" s="9"/>
      <c r="G21" s="10"/>
      <c r="H21" s="8"/>
      <c r="I21" s="13"/>
      <c r="J21" s="13"/>
      <c r="K21" s="13"/>
      <c r="L21" s="13"/>
      <c r="M21" s="13"/>
      <c r="N21" s="13"/>
    </row>
    <row r="22" spans="1:8" ht="13.5" thickBot="1">
      <c r="A22" s="11" t="s">
        <v>44</v>
      </c>
      <c r="B22" s="12"/>
      <c r="C22" s="11"/>
      <c r="D22" s="10"/>
      <c r="E22" s="8"/>
      <c r="F22" s="9"/>
      <c r="G22" s="10"/>
      <c r="H22" s="8"/>
    </row>
    <row r="23" spans="1:8" ht="13.5" thickBot="1">
      <c r="A23" s="11" t="s">
        <v>57</v>
      </c>
      <c r="B23" s="12"/>
      <c r="C23" s="11"/>
      <c r="D23" s="46"/>
      <c r="E23" s="8" t="s">
        <v>17</v>
      </c>
      <c r="F23" s="9"/>
      <c r="G23" s="10"/>
      <c r="H23" s="8"/>
    </row>
    <row r="24" spans="1:13" ht="3.75" customHeight="1">
      <c r="A24" s="15"/>
      <c r="B24" s="16"/>
      <c r="C24" s="15"/>
      <c r="D24" s="17"/>
      <c r="E24" s="19"/>
      <c r="F24" s="18"/>
      <c r="G24" s="17"/>
      <c r="H24" s="19"/>
      <c r="I24" s="20"/>
      <c r="J24" s="13"/>
      <c r="K24" s="13"/>
      <c r="L24" s="13"/>
      <c r="M24" s="13"/>
    </row>
    <row r="25" spans="1:8" ht="13.5" thickBot="1">
      <c r="A25" s="7" t="s">
        <v>46</v>
      </c>
      <c r="B25" s="27"/>
      <c r="C25" s="28"/>
      <c r="D25" s="10"/>
      <c r="E25" s="8"/>
      <c r="F25" s="9"/>
      <c r="G25" s="14" t="s">
        <v>55</v>
      </c>
      <c r="H25" s="8"/>
    </row>
    <row r="26" spans="1:8" ht="13.5" thickBot="1">
      <c r="A26" s="11" t="s">
        <v>28</v>
      </c>
      <c r="B26" s="12"/>
      <c r="C26" s="11"/>
      <c r="D26" s="10"/>
      <c r="E26" s="8"/>
      <c r="F26" s="9"/>
      <c r="G26" s="49">
        <f>IF(G12="","",G12/3)</f>
        <v>2.777777777777778</v>
      </c>
      <c r="H26" s="8" t="s">
        <v>20</v>
      </c>
    </row>
    <row r="27" spans="1:8" ht="12.75">
      <c r="A27" s="11" t="s">
        <v>30</v>
      </c>
      <c r="B27" s="12"/>
      <c r="C27" s="11"/>
      <c r="D27" s="10"/>
      <c r="E27" s="8"/>
      <c r="F27" s="9"/>
      <c r="G27" s="10"/>
      <c r="H27" s="8"/>
    </row>
    <row r="28" spans="1:8" ht="12.75">
      <c r="A28" s="28"/>
      <c r="B28" s="27"/>
      <c r="C28" s="28"/>
      <c r="D28" s="10"/>
      <c r="E28" s="8"/>
      <c r="F28" s="9"/>
      <c r="G28" s="10"/>
      <c r="H28" s="8"/>
    </row>
    <row r="29" spans="1:8" ht="12.75">
      <c r="A29" s="11" t="s">
        <v>31</v>
      </c>
      <c r="B29" s="12"/>
      <c r="C29" s="11"/>
      <c r="D29" s="10"/>
      <c r="E29" s="8"/>
      <c r="F29" s="9"/>
      <c r="G29" s="10"/>
      <c r="H29" s="8"/>
    </row>
    <row r="30" spans="1:8" ht="13.5" thickBot="1">
      <c r="A30" s="11" t="s">
        <v>68</v>
      </c>
      <c r="B30" s="12"/>
      <c r="C30" s="11"/>
      <c r="D30" s="10"/>
      <c r="E30" s="8"/>
      <c r="F30" s="9"/>
      <c r="G30" s="10"/>
      <c r="H30" s="8"/>
    </row>
    <row r="31" spans="1:8" ht="13.5" thickBot="1">
      <c r="A31" s="11" t="s">
        <v>58</v>
      </c>
      <c r="B31" s="12"/>
      <c r="C31" s="11"/>
      <c r="D31" s="46"/>
      <c r="E31" s="8" t="s">
        <v>21</v>
      </c>
      <c r="F31" s="9"/>
      <c r="G31" s="10"/>
      <c r="H31" s="8"/>
    </row>
    <row r="32" spans="1:8" ht="3.75" customHeight="1">
      <c r="A32" s="15"/>
      <c r="B32" s="16"/>
      <c r="C32" s="15"/>
      <c r="D32" s="17"/>
      <c r="E32" s="19"/>
      <c r="F32" s="18"/>
      <c r="G32" s="17"/>
      <c r="H32" s="19"/>
    </row>
    <row r="33" spans="1:8" ht="13.5" thickBot="1">
      <c r="A33" s="28"/>
      <c r="B33" s="27"/>
      <c r="C33" s="28"/>
      <c r="D33" s="10"/>
      <c r="E33" s="8"/>
      <c r="F33" s="9"/>
      <c r="G33" s="14" t="s">
        <v>43</v>
      </c>
      <c r="H33" s="8"/>
    </row>
    <row r="34" spans="1:8" ht="13.5" thickBot="1">
      <c r="A34" s="11" t="s">
        <v>33</v>
      </c>
      <c r="B34" s="12"/>
      <c r="C34" s="11"/>
      <c r="D34" s="10"/>
      <c r="E34" s="8"/>
      <c r="F34" s="9"/>
      <c r="G34" s="50">
        <f>IF(G19="","",G19+D23+D31)</f>
        <v>2.0833333333333335</v>
      </c>
      <c r="H34" s="8" t="s">
        <v>22</v>
      </c>
    </row>
    <row r="35" spans="1:8" ht="5.25" customHeight="1" thickBot="1">
      <c r="A35" s="21"/>
      <c r="B35" s="22"/>
      <c r="C35" s="11"/>
      <c r="D35" s="10"/>
      <c r="E35" s="8"/>
      <c r="F35" s="9"/>
      <c r="G35" s="29"/>
      <c r="H35" s="8"/>
    </row>
    <row r="36" spans="1:8" ht="12.75" customHeight="1" thickBot="1">
      <c r="A36" s="30"/>
      <c r="B36" s="30"/>
      <c r="C36" s="30"/>
      <c r="D36" s="26"/>
      <c r="E36" s="26"/>
      <c r="F36" s="26"/>
      <c r="G36" s="26"/>
      <c r="H36" s="26"/>
    </row>
    <row r="37" spans="1:8" ht="12.75">
      <c r="A37" s="2" t="s">
        <v>2</v>
      </c>
      <c r="B37" s="3"/>
      <c r="C37" s="4"/>
      <c r="D37" s="5"/>
      <c r="E37" s="3"/>
      <c r="F37" s="4"/>
      <c r="G37" s="5"/>
      <c r="H37" s="3"/>
    </row>
    <row r="38" spans="1:8" ht="13.5" thickBot="1">
      <c r="A38" s="7" t="s">
        <v>3</v>
      </c>
      <c r="B38" s="8"/>
      <c r="C38" s="9"/>
      <c r="D38" s="10"/>
      <c r="E38" s="8"/>
      <c r="F38" s="9"/>
      <c r="G38" s="10"/>
      <c r="H38" s="8"/>
    </row>
    <row r="39" spans="1:8" ht="13.5" thickBot="1">
      <c r="A39" s="11" t="s">
        <v>66</v>
      </c>
      <c r="B39" s="12"/>
      <c r="C39" s="11"/>
      <c r="D39" s="47">
        <v>5</v>
      </c>
      <c r="E39" s="8" t="s">
        <v>24</v>
      </c>
      <c r="F39" s="9"/>
      <c r="G39" s="10"/>
      <c r="H39" s="8"/>
    </row>
    <row r="40" spans="1:8" ht="5.25" customHeight="1">
      <c r="A40" s="9"/>
      <c r="B40" s="8"/>
      <c r="C40" s="9"/>
      <c r="D40" s="10"/>
      <c r="E40" s="8"/>
      <c r="F40" s="9"/>
      <c r="G40" s="10"/>
      <c r="H40" s="8"/>
    </row>
    <row r="41" spans="1:8" ht="13.5" customHeight="1">
      <c r="A41" s="11" t="s">
        <v>39</v>
      </c>
      <c r="B41" s="8"/>
      <c r="C41" s="9"/>
      <c r="D41" s="10"/>
      <c r="E41" s="8"/>
      <c r="F41" s="9"/>
      <c r="G41" s="10"/>
      <c r="H41" s="8"/>
    </row>
    <row r="42" spans="1:8" ht="13.5" thickBot="1">
      <c r="A42" s="11" t="s">
        <v>40</v>
      </c>
      <c r="B42" s="12"/>
      <c r="C42" s="11"/>
      <c r="D42" s="10"/>
      <c r="E42" s="8"/>
      <c r="F42" s="9"/>
      <c r="G42" s="10"/>
      <c r="H42" s="8"/>
    </row>
    <row r="43" spans="1:8" ht="13.5" thickBot="1">
      <c r="A43" s="11" t="s">
        <v>5</v>
      </c>
      <c r="B43" s="12"/>
      <c r="C43" s="11"/>
      <c r="D43" s="47">
        <v>2</v>
      </c>
      <c r="E43" s="8" t="s">
        <v>26</v>
      </c>
      <c r="F43" s="9"/>
      <c r="G43" s="10"/>
      <c r="H43" s="8"/>
    </row>
    <row r="44" spans="1:8" ht="12.75">
      <c r="A44" s="11" t="s">
        <v>7</v>
      </c>
      <c r="B44" s="12"/>
      <c r="C44" s="11"/>
      <c r="D44" s="10"/>
      <c r="E44" s="8"/>
      <c r="F44" s="9"/>
      <c r="G44" s="10"/>
      <c r="H44" s="8"/>
    </row>
    <row r="45" spans="1:8" ht="13.5" customHeight="1" thickBot="1">
      <c r="A45" s="11"/>
      <c r="B45" s="12"/>
      <c r="C45" s="11"/>
      <c r="D45" s="10"/>
      <c r="E45" s="8"/>
      <c r="F45" s="9"/>
      <c r="G45" s="14" t="s">
        <v>35</v>
      </c>
      <c r="H45" s="8"/>
    </row>
    <row r="46" spans="1:8" ht="13.5" thickBot="1">
      <c r="A46" s="11" t="s">
        <v>8</v>
      </c>
      <c r="B46" s="12"/>
      <c r="C46" s="11"/>
      <c r="D46" s="10"/>
      <c r="E46" s="8"/>
      <c r="F46" s="9"/>
      <c r="G46" s="49">
        <f>IF(AND(D39&lt;&gt;0,D43&lt;&gt;0),D39/D43+1,"")</f>
        <v>3.5</v>
      </c>
      <c r="H46" s="8" t="s">
        <v>27</v>
      </c>
    </row>
    <row r="47" spans="1:8" ht="3.75" customHeight="1">
      <c r="A47" s="15"/>
      <c r="B47" s="16"/>
      <c r="C47" s="15"/>
      <c r="D47" s="17"/>
      <c r="E47" s="17"/>
      <c r="F47" s="18"/>
      <c r="G47" s="17"/>
      <c r="H47" s="19"/>
    </row>
    <row r="48" spans="1:8" ht="13.5" thickBot="1">
      <c r="A48" s="7" t="s">
        <v>10</v>
      </c>
      <c r="B48" s="12"/>
      <c r="C48" s="11"/>
      <c r="D48" s="10"/>
      <c r="E48" s="8"/>
      <c r="F48" s="9"/>
      <c r="G48" s="10"/>
      <c r="H48" s="8"/>
    </row>
    <row r="49" spans="1:8" ht="13.5" thickBot="1">
      <c r="A49" s="11" t="s">
        <v>11</v>
      </c>
      <c r="B49" s="12"/>
      <c r="C49" s="11"/>
      <c r="D49" s="47">
        <v>2.7</v>
      </c>
      <c r="E49" s="8" t="s">
        <v>29</v>
      </c>
      <c r="H49" s="8"/>
    </row>
    <row r="50" spans="1:12" ht="12.75">
      <c r="A50" s="9"/>
      <c r="B50" s="8"/>
      <c r="C50" s="9"/>
      <c r="D50" s="10"/>
      <c r="E50" s="8"/>
      <c r="F50" s="9"/>
      <c r="G50" s="10"/>
      <c r="H50" s="8"/>
      <c r="I50" s="13"/>
      <c r="J50" s="13"/>
      <c r="K50" s="13"/>
      <c r="L50" s="13"/>
    </row>
    <row r="51" spans="1:8" ht="13.5" thickBot="1">
      <c r="A51" s="11" t="s">
        <v>13</v>
      </c>
      <c r="B51" s="8"/>
      <c r="C51" s="9"/>
      <c r="D51" s="10"/>
      <c r="E51" s="8"/>
      <c r="F51" s="9"/>
      <c r="G51" s="10"/>
      <c r="H51" s="8"/>
    </row>
    <row r="52" spans="1:8" ht="13.5" thickBot="1">
      <c r="A52" s="11" t="s">
        <v>14</v>
      </c>
      <c r="B52" s="12"/>
      <c r="C52" s="11"/>
      <c r="D52" s="46"/>
      <c r="E52" s="8" t="s">
        <v>32</v>
      </c>
      <c r="F52" s="9"/>
      <c r="G52" s="10"/>
      <c r="H52" s="8"/>
    </row>
    <row r="53" spans="1:8" ht="13.5" thickBot="1">
      <c r="A53" s="9"/>
      <c r="B53" s="8"/>
      <c r="C53" s="9"/>
      <c r="D53" s="10"/>
      <c r="E53" s="8"/>
      <c r="F53" s="9"/>
      <c r="G53" s="14" t="s">
        <v>36</v>
      </c>
      <c r="H53" s="8"/>
    </row>
    <row r="54" spans="1:8" ht="13.5" thickBot="1">
      <c r="A54" s="11" t="s">
        <v>16</v>
      </c>
      <c r="B54" s="12"/>
      <c r="C54" s="11"/>
      <c r="D54" s="10"/>
      <c r="E54" s="8"/>
      <c r="F54" s="9"/>
      <c r="G54" s="50">
        <f>IF(G46="","",G46+D49+D52)</f>
        <v>6.2</v>
      </c>
      <c r="H54" s="8" t="s">
        <v>34</v>
      </c>
    </row>
    <row r="55" spans="1:8" ht="3.75" customHeight="1" thickBot="1">
      <c r="A55" s="21"/>
      <c r="B55" s="22"/>
      <c r="C55" s="21"/>
      <c r="D55" s="23"/>
      <c r="E55" s="24"/>
      <c r="F55" s="25"/>
      <c r="G55" s="23"/>
      <c r="H55" s="24"/>
    </row>
    <row r="56" spans="1:8" ht="4.5" customHeight="1" thickBot="1">
      <c r="A56" s="30"/>
      <c r="B56" s="30"/>
      <c r="C56" s="30"/>
      <c r="D56" s="26"/>
      <c r="E56" s="26"/>
      <c r="F56" s="26"/>
      <c r="G56" s="26"/>
      <c r="H56" s="26"/>
    </row>
    <row r="57" spans="1:8" ht="4.5" customHeight="1" thickBot="1">
      <c r="A57" s="31"/>
      <c r="B57" s="32"/>
      <c r="C57" s="32"/>
      <c r="D57" s="33"/>
      <c r="E57" s="33"/>
      <c r="F57" s="33"/>
      <c r="G57" s="33"/>
      <c r="H57" s="34"/>
    </row>
    <row r="58" spans="1:8" ht="24.75" customHeight="1" thickBot="1" thickTop="1">
      <c r="A58" s="35"/>
      <c r="B58" s="36"/>
      <c r="C58" s="37"/>
      <c r="D58" s="36"/>
      <c r="E58" s="36"/>
      <c r="F58" s="38" t="s">
        <v>70</v>
      </c>
      <c r="G58" s="51">
        <f>IF(AND(G54="",G34=""),"",MAX(MIN(G34,G54),2))</f>
        <v>2.0833333333333335</v>
      </c>
      <c r="H58" s="39"/>
    </row>
    <row r="59" spans="1:8" ht="5.25" customHeight="1" thickBot="1" thickTop="1">
      <c r="A59" s="40"/>
      <c r="B59" s="41"/>
      <c r="C59" s="41"/>
      <c r="D59" s="42"/>
      <c r="E59" s="42"/>
      <c r="F59" s="42"/>
      <c r="G59" s="42"/>
      <c r="H59" s="43"/>
    </row>
    <row r="62" ht="25.5" customHeight="1"/>
    <row r="73" ht="3.75" customHeight="1"/>
    <row r="92" ht="3.75" customHeight="1"/>
    <row r="98" ht="3.75" customHeight="1"/>
    <row r="102" ht="3.75" customHeight="1"/>
    <row r="110" ht="3.75" customHeight="1"/>
    <row r="113" ht="3.75" customHeight="1"/>
    <row r="114" ht="3.75" customHeight="1"/>
  </sheetData>
  <sheetProtection sheet="1" objects="1" scenarios="1"/>
  <mergeCells count="2">
    <mergeCell ref="C3:E3"/>
    <mergeCell ref="F3:H3"/>
  </mergeCells>
  <printOptions/>
  <pageMargins left="0.75" right="0.75" top="1" bottom="0.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E9" sqref="E9"/>
    </sheetView>
  </sheetViews>
  <sheetFormatPr defaultColWidth="9.140625" defaultRowHeight="12.75"/>
  <sheetData>
    <row r="1" ht="12.75">
      <c r="A1" t="s">
        <v>59</v>
      </c>
    </row>
    <row r="3" spans="1:2" ht="12.75">
      <c r="A3" t="s">
        <v>29</v>
      </c>
      <c r="B3" s="52">
        <v>0.65</v>
      </c>
    </row>
    <row r="4" spans="1:2" ht="12.75">
      <c r="A4" t="s">
        <v>60</v>
      </c>
      <c r="B4" s="52">
        <v>0.55</v>
      </c>
    </row>
    <row r="5" spans="1:2" ht="12.75">
      <c r="A5" t="s">
        <v>15</v>
      </c>
      <c r="B5" s="52">
        <v>0.4</v>
      </c>
    </row>
    <row r="6" spans="1:2" ht="12.75">
      <c r="A6" t="s">
        <v>61</v>
      </c>
      <c r="B6" s="52">
        <v>0.3</v>
      </c>
    </row>
    <row r="7" spans="1:2" ht="12.75">
      <c r="A7" t="s">
        <v>62</v>
      </c>
      <c r="B7" s="52">
        <v>0.25</v>
      </c>
    </row>
    <row r="8" spans="1:2" ht="12.75">
      <c r="A8" t="s">
        <v>63</v>
      </c>
      <c r="B8" s="52">
        <v>0.25</v>
      </c>
    </row>
    <row r="9" spans="1:2" ht="12.75">
      <c r="A9" t="s">
        <v>64</v>
      </c>
      <c r="B9" s="52">
        <v>0.35</v>
      </c>
    </row>
    <row r="10" spans="1:2" ht="12.75">
      <c r="A10" t="s">
        <v>65</v>
      </c>
      <c r="B10" s="52">
        <v>0.5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Littlefair</dc:creator>
  <cp:keywords/>
  <dc:description/>
  <cp:lastModifiedBy>Davies, Helen</cp:lastModifiedBy>
  <cp:lastPrinted>2016-03-07T12:52:51Z</cp:lastPrinted>
  <dcterms:created xsi:type="dcterms:W3CDTF">2004-02-26T13:48:45Z</dcterms:created>
  <dcterms:modified xsi:type="dcterms:W3CDTF">2019-08-28T14:28:54Z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1573600058</vt:i4>
  </property>
  <property fmtid="{D5CDD505-2E9C-101B-9397-08002B2CF9AE}" pid="3" name="_EmailSubject">
    <vt:lpwstr>Review of guidance on hedge height and light loss</vt:lpwstr>
  </property>
  <property fmtid="{D5CDD505-2E9C-101B-9397-08002B2CF9AE}" pid="4" name="_AuthorEmail">
    <vt:lpwstr>LittlefairP@bre.co.uk</vt:lpwstr>
  </property>
  <property fmtid="{D5CDD505-2E9C-101B-9397-08002B2CF9AE}" pid="5" name="_AuthorEmailDisplayName">
    <vt:lpwstr>Littlefair, Paul</vt:lpwstr>
  </property>
  <property fmtid="{D5CDD505-2E9C-101B-9397-08002B2CF9AE}" pid="6" name="_ReviewingToolsShownOnce">
    <vt:lpwstr/>
  </property>
</Properties>
</file>